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cwater-my.sharepoint.com/personal/creaves_ccwater_com/Documents/Desktop/Toilet &amp; Urinal Payback Calculators/"/>
    </mc:Choice>
  </mc:AlternateContent>
  <xr:revisionPtr revIDLastSave="689" documentId="8_{0CAEC2F5-0607-4995-ADBA-E2D8476508FD}" xr6:coauthVersionLast="47" xr6:coauthVersionMax="47" xr10:uidLastSave="{6682C506-EC10-434A-A234-11E2B4893F4C}"/>
  <bookViews>
    <workbookView xWindow="-108" yWindow="-108" windowWidth="23256" windowHeight="12456" xr2:uid="{00000000-000D-0000-FFFF-FFFF00000000}"/>
  </bookViews>
  <sheets>
    <sheet name="HET Toilet Retrofit Payback" sheetId="2" r:id="rId1"/>
    <sheet name="Sheet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B21" i="2"/>
  <c r="C21" i="2" s="1"/>
  <c r="G9" i="2"/>
  <c r="B20" i="2" s="1"/>
  <c r="B19" i="2"/>
  <c r="D21" i="2" l="1"/>
  <c r="C19" i="2"/>
  <c r="G18" i="2" l="1"/>
  <c r="B22" i="2" l="1"/>
  <c r="D20" i="2"/>
  <c r="C20" i="2"/>
  <c r="D22" i="2" l="1"/>
  <c r="C22" i="2"/>
</calcChain>
</file>

<file path=xl/sharedStrings.xml><?xml version="1.0" encoding="utf-8"?>
<sst xmlns="http://schemas.openxmlformats.org/spreadsheetml/2006/main" count="40" uniqueCount="33">
  <si>
    <t>1 year</t>
  </si>
  <si>
    <t>2 Year</t>
  </si>
  <si>
    <t>5 year</t>
  </si>
  <si>
    <t>Required Inputs</t>
  </si>
  <si>
    <t>Key Outputs</t>
  </si>
  <si>
    <t>Assumptions</t>
  </si>
  <si>
    <t>Flushes per day per resident/guest</t>
  </si>
  <si>
    <t>Occupancy %</t>
  </si>
  <si>
    <t>Average # of People per room</t>
  </si>
  <si>
    <t xml:space="preserve">Existing Toilets Gallons Per Flush (GPF) </t>
  </si>
  <si>
    <t>New High Efficiency Toilet GPF</t>
  </si>
  <si>
    <t>Years until Payback</t>
  </si>
  <si>
    <t>Notes</t>
  </si>
  <si>
    <t xml:space="preserve">Typically 3-5 Flushes per day </t>
  </si>
  <si>
    <t>Average # of people per room</t>
  </si>
  <si>
    <t>Cost Savings Per Room - HET Upgrade</t>
  </si>
  <si>
    <t>Cost for new HET toilet + installation</t>
  </si>
  <si>
    <t>*Commercial accounts only. Wastewater quantity based treatment rates typically don't apply to Multi-family accounts.</t>
  </si>
  <si>
    <t>Site Information</t>
  </si>
  <si>
    <t>Total # of rooms to upgrade</t>
  </si>
  <si>
    <t>Hotel HET Toilet Retrofit Payback Calculator</t>
  </si>
  <si>
    <t>Wastewater treatment rate per HCF</t>
  </si>
  <si>
    <t>Sewer system rate per HCF</t>
  </si>
  <si>
    <t xml:space="preserve">Toilets older than 1994 are 3.5 gpf or more </t>
  </si>
  <si>
    <t>Total Water Charges</t>
  </si>
  <si>
    <t>Water Charges</t>
  </si>
  <si>
    <t>Savings</t>
  </si>
  <si>
    <t>Payback</t>
  </si>
  <si>
    <t>Total Yearly Cost Savings (All rooms retrofited)</t>
  </si>
  <si>
    <t>Charges</t>
  </si>
  <si>
    <t>Total Water Savings (Gallons)</t>
  </si>
  <si>
    <t>Water Savings per Room (Gallons) - HET Upgrade</t>
  </si>
  <si>
    <t>Domestic water rate per HCF
(1HCF=748 gallons)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</si>
</sst>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24"/>
      <color theme="1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44" fontId="0" fillId="0" borderId="0" xfId="1" applyFont="1" applyBorder="1" applyAlignment="1">
      <alignment wrapText="1"/>
    </xf>
    <xf numFmtId="0" fontId="4" fillId="0" borderId="0" xfId="0" applyFont="1" applyAlignment="1">
      <alignment horizontal="center" wrapText="1"/>
    </xf>
    <xf numFmtId="9" fontId="0" fillId="0" borderId="0" xfId="3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4" xfId="0" applyBorder="1"/>
    <xf numFmtId="0" fontId="2" fillId="0" borderId="10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vertical="center" wrapText="1"/>
    </xf>
    <xf numFmtId="0" fontId="0" fillId="0" borderId="17" xfId="0" applyBorder="1"/>
    <xf numFmtId="0" fontId="2" fillId="0" borderId="8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0" fillId="0" borderId="10" xfId="0" applyBorder="1"/>
    <xf numFmtId="0" fontId="0" fillId="0" borderId="17" xfId="0" applyBorder="1" applyAlignment="1">
      <alignment wrapText="1"/>
    </xf>
    <xf numFmtId="44" fontId="2" fillId="0" borderId="0" xfId="1" applyFont="1" applyBorder="1" applyAlignment="1">
      <alignment wrapText="1"/>
    </xf>
    <xf numFmtId="0" fontId="0" fillId="0" borderId="1" xfId="0" applyBorder="1"/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2" borderId="15" xfId="0" applyFont="1" applyFill="1" applyBorder="1"/>
    <xf numFmtId="0" fontId="3" fillId="3" borderId="9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2" fontId="3" fillId="2" borderId="19" xfId="1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6" fontId="0" fillId="3" borderId="1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44" fontId="1" fillId="3" borderId="14" xfId="1" applyFont="1" applyFill="1" applyBorder="1" applyAlignment="1">
      <alignment horizontal="right" vertical="center" wrapText="1"/>
    </xf>
    <xf numFmtId="44" fontId="1" fillId="3" borderId="6" xfId="1" applyFont="1" applyFill="1" applyBorder="1" applyAlignment="1">
      <alignment horizontal="right" vertical="center" wrapText="1"/>
    </xf>
    <xf numFmtId="44" fontId="2" fillId="0" borderId="16" xfId="1" applyFont="1" applyBorder="1" applyAlignment="1">
      <alignment horizontal="right" vertical="center" wrapText="1"/>
    </xf>
    <xf numFmtId="165" fontId="0" fillId="2" borderId="20" xfId="2" applyNumberFormat="1" applyFont="1" applyFill="1" applyBorder="1" applyAlignment="1">
      <alignment horizontal="right" vertical="center" wrapText="1"/>
    </xf>
    <xf numFmtId="165" fontId="0" fillId="2" borderId="21" xfId="2" applyNumberFormat="1" applyFont="1" applyFill="1" applyBorder="1" applyAlignment="1">
      <alignment horizontal="right" vertical="center" wrapText="1"/>
    </xf>
    <xf numFmtId="165" fontId="0" fillId="2" borderId="22" xfId="2" applyNumberFormat="1" applyFont="1" applyFill="1" applyBorder="1" applyAlignment="1">
      <alignment horizontal="right" vertical="center" wrapText="1"/>
    </xf>
    <xf numFmtId="164" fontId="0" fillId="2" borderId="7" xfId="1" applyNumberFormat="1" applyFont="1" applyFill="1" applyBorder="1" applyAlignment="1">
      <alignment horizontal="right" vertical="center" wrapText="1"/>
    </xf>
    <xf numFmtId="164" fontId="0" fillId="2" borderId="6" xfId="1" applyNumberFormat="1" applyFont="1" applyFill="1" applyBorder="1" applyAlignment="1">
      <alignment horizontal="right" vertical="center" wrapText="1"/>
    </xf>
    <xf numFmtId="164" fontId="0" fillId="2" borderId="4" xfId="1" applyNumberFormat="1" applyFont="1" applyFill="1" applyBorder="1" applyAlignment="1">
      <alignment horizontal="right" vertical="center" wrapText="1"/>
    </xf>
    <xf numFmtId="165" fontId="0" fillId="2" borderId="28" xfId="2" applyNumberFormat="1" applyFont="1" applyFill="1" applyBorder="1" applyAlignment="1">
      <alignment horizontal="right" vertical="center" wrapText="1"/>
    </xf>
    <xf numFmtId="44" fontId="0" fillId="2" borderId="18" xfId="1" applyFont="1" applyFill="1" applyBorder="1" applyAlignment="1">
      <alignment horizontal="right" vertical="center"/>
    </xf>
    <xf numFmtId="164" fontId="0" fillId="2" borderId="16" xfId="1" applyNumberFormat="1" applyFont="1" applyFill="1" applyBorder="1" applyAlignment="1">
      <alignment horizontal="right" vertical="center"/>
    </xf>
    <xf numFmtId="164" fontId="0" fillId="2" borderId="3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ABF5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alculators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showGridLines="0" tabSelected="1" zoomScaleNormal="100" workbookViewId="0">
      <selection activeCell="D3" sqref="D3"/>
    </sheetView>
  </sheetViews>
  <sheetFormatPr defaultColWidth="0" defaultRowHeight="15" zeroHeight="1" x14ac:dyDescent="0.25"/>
  <cols>
    <col min="1" max="1" width="18.26953125" customWidth="1"/>
    <col min="2" max="4" width="13.08984375" customWidth="1"/>
    <col min="5" max="5" width="3.81640625" customWidth="1"/>
    <col min="6" max="6" width="17.7265625" bestFit="1" customWidth="1"/>
    <col min="7" max="7" width="17.1796875" customWidth="1"/>
    <col min="8" max="8" width="42.26953125" customWidth="1"/>
    <col min="9" max="9" width="11.26953125" customWidth="1"/>
    <col min="10" max="10" width="0" hidden="1" customWidth="1"/>
    <col min="11" max="16384" width="9.26953125" hidden="1"/>
  </cols>
  <sheetData>
    <row r="1" spans="1:10" ht="46.95" customHeight="1" x14ac:dyDescent="0.4">
      <c r="A1" s="40" t="s">
        <v>20</v>
      </c>
      <c r="B1" s="40"/>
      <c r="C1" s="40"/>
      <c r="D1" s="40"/>
      <c r="F1" s="32"/>
      <c r="G1" s="41" t="s">
        <v>3</v>
      </c>
    </row>
    <row r="2" spans="1:10" ht="46.95" customHeight="1" thickBot="1" x14ac:dyDescent="0.45">
      <c r="A2" s="40"/>
      <c r="B2" s="40"/>
      <c r="C2" s="40"/>
      <c r="D2" s="40"/>
      <c r="F2" s="31"/>
      <c r="G2" s="42" t="s">
        <v>4</v>
      </c>
    </row>
    <row r="3" spans="1:10" ht="18" thickBot="1" x14ac:dyDescent="0.35">
      <c r="A3" s="2"/>
      <c r="B3" s="2"/>
      <c r="C3" s="2"/>
      <c r="D3" s="2"/>
      <c r="E3" s="2"/>
      <c r="F3" s="2"/>
    </row>
    <row r="4" spans="1:10" ht="38.549999999999997" customHeight="1" thickBot="1" x14ac:dyDescent="0.35">
      <c r="A4" s="33" t="s">
        <v>5</v>
      </c>
      <c r="B4" s="34"/>
      <c r="C4" s="35"/>
      <c r="D4" s="7"/>
      <c r="F4" s="36" t="s">
        <v>25</v>
      </c>
      <c r="G4" s="37"/>
      <c r="H4" s="38"/>
    </row>
    <row r="5" spans="1:10" ht="16.2" thickBot="1" x14ac:dyDescent="0.35">
      <c r="A5" s="9"/>
      <c r="B5" s="10"/>
      <c r="C5" s="11" t="s">
        <v>12</v>
      </c>
      <c r="D5" s="7"/>
      <c r="F5" s="28"/>
      <c r="G5" s="30" t="s">
        <v>29</v>
      </c>
      <c r="H5" s="29" t="s">
        <v>12</v>
      </c>
    </row>
    <row r="6" spans="1:10" ht="46.8" x14ac:dyDescent="0.25">
      <c r="A6" s="62" t="s">
        <v>6</v>
      </c>
      <c r="B6" s="46">
        <v>3</v>
      </c>
      <c r="C6" s="12" t="s">
        <v>13</v>
      </c>
      <c r="F6" s="64" t="s">
        <v>32</v>
      </c>
      <c r="G6" s="49">
        <v>7</v>
      </c>
      <c r="H6" s="25"/>
    </row>
    <row r="7" spans="1:10" ht="46.8" x14ac:dyDescent="0.3">
      <c r="A7" s="62" t="s">
        <v>7</v>
      </c>
      <c r="B7" s="47">
        <v>1</v>
      </c>
      <c r="C7" s="13"/>
      <c r="F7" s="62" t="s">
        <v>21</v>
      </c>
      <c r="G7" s="50"/>
      <c r="H7" s="19" t="s">
        <v>17</v>
      </c>
    </row>
    <row r="8" spans="1:10" ht="45" x14ac:dyDescent="0.3">
      <c r="A8" s="62" t="s">
        <v>14</v>
      </c>
      <c r="B8" s="46">
        <v>1</v>
      </c>
      <c r="C8" s="13"/>
      <c r="F8" s="62" t="s">
        <v>22</v>
      </c>
      <c r="G8" s="50">
        <v>0</v>
      </c>
      <c r="H8" s="19" t="s">
        <v>17</v>
      </c>
    </row>
    <row r="9" spans="1:10" ht="55.2" customHeight="1" thickBot="1" x14ac:dyDescent="0.3">
      <c r="A9" s="62" t="s">
        <v>9</v>
      </c>
      <c r="B9" s="46">
        <v>3.5</v>
      </c>
      <c r="C9" s="12" t="s">
        <v>23</v>
      </c>
      <c r="F9" s="63" t="s">
        <v>24</v>
      </c>
      <c r="G9" s="51">
        <f>SUM(G6:G8)</f>
        <v>7</v>
      </c>
      <c r="H9" s="20"/>
      <c r="I9" s="8"/>
      <c r="J9" s="8"/>
    </row>
    <row r="10" spans="1:10" ht="35.4" customHeight="1" thickBot="1" x14ac:dyDescent="0.35">
      <c r="A10" s="63" t="s">
        <v>10</v>
      </c>
      <c r="B10" s="48">
        <v>1.28</v>
      </c>
      <c r="C10" s="14"/>
      <c r="I10" s="8"/>
      <c r="J10" s="8"/>
    </row>
    <row r="11" spans="1:10" ht="18" thickBot="1" x14ac:dyDescent="0.35">
      <c r="A11" s="4"/>
      <c r="B11" s="2"/>
      <c r="C11" s="2"/>
      <c r="I11" s="1"/>
      <c r="J11" s="3"/>
    </row>
    <row r="12" spans="1:10" ht="41.25" customHeight="1" thickBot="1" x14ac:dyDescent="0.3">
      <c r="A12" s="33" t="s">
        <v>18</v>
      </c>
      <c r="B12" s="34"/>
      <c r="C12" s="35"/>
      <c r="I12" s="1"/>
      <c r="J12" s="3"/>
    </row>
    <row r="13" spans="1:10" ht="15.6" x14ac:dyDescent="0.3">
      <c r="A13" s="15"/>
      <c r="B13" s="16"/>
      <c r="C13" s="17" t="s">
        <v>12</v>
      </c>
      <c r="I13" s="1"/>
      <c r="J13" s="3"/>
    </row>
    <row r="14" spans="1:10" ht="31.2" x14ac:dyDescent="0.3">
      <c r="A14" s="62" t="s">
        <v>19</v>
      </c>
      <c r="B14" s="44">
        <v>100</v>
      </c>
      <c r="C14" s="18"/>
      <c r="E14" s="6"/>
      <c r="F14" s="27"/>
      <c r="I14" s="1"/>
      <c r="J14" s="3"/>
    </row>
    <row r="15" spans="1:10" ht="31.8" thickBot="1" x14ac:dyDescent="0.35">
      <c r="A15" s="63" t="s">
        <v>16</v>
      </c>
      <c r="B15" s="45">
        <v>400</v>
      </c>
      <c r="C15" s="26"/>
      <c r="E15" s="6"/>
      <c r="F15" s="27"/>
      <c r="I15" s="1"/>
      <c r="J15" s="3"/>
    </row>
    <row r="16" spans="1:10" ht="18" thickBot="1" x14ac:dyDescent="0.35">
      <c r="A16" s="4"/>
      <c r="B16" s="2"/>
      <c r="C16" s="2"/>
      <c r="E16" s="6"/>
      <c r="F16" s="27"/>
      <c r="I16" s="1"/>
      <c r="J16" s="3"/>
    </row>
    <row r="17" spans="1:7" ht="39" customHeight="1" thickBot="1" x14ac:dyDescent="0.3">
      <c r="A17" s="33" t="s">
        <v>26</v>
      </c>
      <c r="B17" s="34"/>
      <c r="C17" s="34"/>
      <c r="D17" s="35"/>
      <c r="E17" s="1"/>
      <c r="F17" s="33" t="s">
        <v>27</v>
      </c>
      <c r="G17" s="39"/>
    </row>
    <row r="18" spans="1:7" ht="35.4" thickBot="1" x14ac:dyDescent="0.35">
      <c r="A18" s="21"/>
      <c r="B18" s="22" t="s">
        <v>0</v>
      </c>
      <c r="C18" s="23" t="s">
        <v>1</v>
      </c>
      <c r="D18" s="24" t="s">
        <v>2</v>
      </c>
      <c r="E18" s="1"/>
      <c r="F18" s="69" t="s">
        <v>11</v>
      </c>
      <c r="G18" s="43">
        <f>$B$15/$B$20</f>
        <v>17.583140870812102</v>
      </c>
    </row>
    <row r="19" spans="1:7" ht="46.8" x14ac:dyDescent="0.25">
      <c r="A19" s="65" t="s">
        <v>31</v>
      </c>
      <c r="B19" s="52">
        <f>(($B$9*$B$6*365*$B$7*$B$8)-($B$10*$B$6*365*$B$7*$B$8))</f>
        <v>2430.9</v>
      </c>
      <c r="C19" s="53">
        <f>B19*2</f>
        <v>4861.8</v>
      </c>
      <c r="D19" s="54">
        <f>B19*5</f>
        <v>12154.5</v>
      </c>
      <c r="E19" s="1"/>
    </row>
    <row r="20" spans="1:7" ht="46.8" x14ac:dyDescent="0.25">
      <c r="A20" s="66" t="s">
        <v>15</v>
      </c>
      <c r="B20" s="55">
        <f>(($B$9*$B$6*365*$B$7*$B$8)-($B$10*$B$6*365*$B$7*$B$8))/748*$G$9</f>
        <v>22.749064171122996</v>
      </c>
      <c r="C20" s="56">
        <f>B20*2</f>
        <v>45.498128342245991</v>
      </c>
      <c r="D20" s="57">
        <f>B20*5</f>
        <v>113.74532085561498</v>
      </c>
      <c r="E20" s="1"/>
    </row>
    <row r="21" spans="1:7" ht="31.2" x14ac:dyDescent="0.25">
      <c r="A21" s="67" t="s">
        <v>30</v>
      </c>
      <c r="B21" s="58">
        <f>B19*B14</f>
        <v>243090</v>
      </c>
      <c r="C21" s="53">
        <f>B21*2</f>
        <v>486180</v>
      </c>
      <c r="D21" s="54">
        <f>B21*5</f>
        <v>1215450</v>
      </c>
      <c r="E21" s="1"/>
    </row>
    <row r="22" spans="1:7" ht="47.4" thickBot="1" x14ac:dyDescent="0.3">
      <c r="A22" s="68" t="s">
        <v>28</v>
      </c>
      <c r="B22" s="59">
        <f>B20*$B$14</f>
        <v>2274.9064171122996</v>
      </c>
      <c r="C22" s="60">
        <f>B22*2</f>
        <v>4549.8128342245991</v>
      </c>
      <c r="D22" s="61">
        <f>B22*5</f>
        <v>11374.532085561497</v>
      </c>
    </row>
    <row r="23" spans="1:7" ht="17.399999999999999" x14ac:dyDescent="0.3">
      <c r="A23" s="4"/>
      <c r="B23" s="2"/>
      <c r="C23" s="2"/>
      <c r="D23" s="2"/>
      <c r="E23" s="1"/>
      <c r="F23" s="1"/>
    </row>
    <row r="24" spans="1:7" ht="17.399999999999999" hidden="1" x14ac:dyDescent="0.3">
      <c r="C24" s="2"/>
      <c r="D24" s="2"/>
      <c r="E24" s="1"/>
      <c r="F24" s="1"/>
    </row>
    <row r="25" spans="1:7" ht="17.399999999999999" hidden="1" x14ac:dyDescent="0.3">
      <c r="A25" s="2"/>
      <c r="B25" s="2"/>
      <c r="C25" s="2"/>
      <c r="D25" s="2"/>
      <c r="E25" s="1"/>
      <c r="F25" s="1"/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</sheetData>
  <mergeCells count="6">
    <mergeCell ref="A1:D2"/>
    <mergeCell ref="A12:C12"/>
    <mergeCell ref="A4:C4"/>
    <mergeCell ref="F4:H4"/>
    <mergeCell ref="A17:D17"/>
    <mergeCell ref="F17:G1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5753454-B2C6-4DED-B7C2-DF261557BC41}">
          <x14:formula1>
            <xm:f>Sheet1!$A$3:$A$12</xm:f>
          </x14:formula1>
          <xm:sqref>B6</xm:sqref>
        </x14:dataValidation>
        <x14:dataValidation type="list" errorStyle="warning" allowBlank="1" showInputMessage="1" showErrorMessage="1" xr:uid="{DC65EB40-2397-4FF3-B39B-A68F48EC0810}">
          <x14:formula1>
            <xm:f>Sheet1!$B$3:$B$12</xm:f>
          </x14:formula1>
          <xm:sqref>B7</xm:sqref>
        </x14:dataValidation>
        <x14:dataValidation type="list" allowBlank="1" showInputMessage="1" showErrorMessage="1" xr:uid="{C9A1EEBE-F9EE-43B4-AF4A-B82861927F9D}">
          <x14:formula1>
            <xm:f>Sheet1!$D$3:$D$6</xm:f>
          </x14:formula1>
          <xm:sqref>B9</xm:sqref>
        </x14:dataValidation>
        <x14:dataValidation type="list" allowBlank="1" showInputMessage="1" showErrorMessage="1" xr:uid="{7FFD88BD-78A4-4296-B954-6BEBA6B46589}">
          <x14:formula1>
            <xm:f>Sheet1!$E$3:$E$4</xm:f>
          </x14:formula1>
          <xm:sqref>B10</xm:sqref>
        </x14:dataValidation>
        <x14:dataValidation type="list" errorStyle="warning" allowBlank="1" showInputMessage="1" showErrorMessage="1" xr:uid="{A7FECA75-AB45-4007-87E9-CA44ECDDE27B}">
          <x14:formula1>
            <xm:f>Sheet1!$C$3:$C$23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3"/>
  <sheetViews>
    <sheetView workbookViewId="0">
      <selection activeCell="D11" sqref="D11"/>
    </sheetView>
  </sheetViews>
  <sheetFormatPr defaultRowHeight="15" x14ac:dyDescent="0.25"/>
  <sheetData>
    <row r="2" spans="1:5" ht="104.4" x14ac:dyDescent="0.3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</row>
    <row r="3" spans="1:5" x14ac:dyDescent="0.25">
      <c r="A3">
        <v>1</v>
      </c>
      <c r="B3" s="5">
        <v>0.1</v>
      </c>
      <c r="C3">
        <v>1</v>
      </c>
      <c r="D3">
        <v>1</v>
      </c>
      <c r="E3">
        <v>1</v>
      </c>
    </row>
    <row r="4" spans="1:5" x14ac:dyDescent="0.25">
      <c r="A4">
        <v>2</v>
      </c>
      <c r="B4" s="5">
        <v>0.2</v>
      </c>
      <c r="C4">
        <v>1.25</v>
      </c>
      <c r="D4">
        <v>1.28</v>
      </c>
      <c r="E4">
        <v>1.28</v>
      </c>
    </row>
    <row r="5" spans="1:5" x14ac:dyDescent="0.25">
      <c r="A5">
        <v>3</v>
      </c>
      <c r="B5" s="5">
        <v>0.3</v>
      </c>
      <c r="C5">
        <v>1.5</v>
      </c>
      <c r="D5">
        <v>3.5</v>
      </c>
    </row>
    <row r="6" spans="1:5" x14ac:dyDescent="0.25">
      <c r="A6">
        <v>4</v>
      </c>
      <c r="B6" s="5">
        <v>0.4</v>
      </c>
      <c r="C6">
        <v>1.75</v>
      </c>
      <c r="D6">
        <v>5</v>
      </c>
    </row>
    <row r="7" spans="1:5" x14ac:dyDescent="0.25">
      <c r="A7">
        <v>5</v>
      </c>
      <c r="B7" s="5">
        <v>0.5</v>
      </c>
      <c r="C7">
        <v>2</v>
      </c>
    </row>
    <row r="8" spans="1:5" x14ac:dyDescent="0.25">
      <c r="A8">
        <v>6</v>
      </c>
      <c r="B8" s="5">
        <v>0.6</v>
      </c>
      <c r="C8">
        <v>2.5</v>
      </c>
    </row>
    <row r="9" spans="1:5" x14ac:dyDescent="0.25">
      <c r="A9">
        <v>7</v>
      </c>
      <c r="B9" s="5">
        <v>0.7</v>
      </c>
      <c r="C9">
        <v>3</v>
      </c>
    </row>
    <row r="10" spans="1:5" x14ac:dyDescent="0.25">
      <c r="A10">
        <v>8</v>
      </c>
      <c r="B10" s="5">
        <v>0.8</v>
      </c>
      <c r="C10">
        <v>3.5</v>
      </c>
    </row>
    <row r="11" spans="1:5" x14ac:dyDescent="0.25">
      <c r="A11">
        <v>9</v>
      </c>
      <c r="B11" s="5">
        <v>0.9</v>
      </c>
      <c r="C11">
        <v>4</v>
      </c>
    </row>
    <row r="12" spans="1:5" x14ac:dyDescent="0.25">
      <c r="A12">
        <v>10</v>
      </c>
      <c r="B12" s="5">
        <v>1</v>
      </c>
      <c r="C12">
        <v>4.5</v>
      </c>
    </row>
    <row r="13" spans="1:5" x14ac:dyDescent="0.25">
      <c r="C13">
        <v>5</v>
      </c>
    </row>
    <row r="14" spans="1:5" x14ac:dyDescent="0.25">
      <c r="C14">
        <v>5.5</v>
      </c>
    </row>
    <row r="15" spans="1:5" x14ac:dyDescent="0.25">
      <c r="C15">
        <v>6</v>
      </c>
    </row>
    <row r="16" spans="1:5" x14ac:dyDescent="0.25">
      <c r="C16">
        <v>6.5</v>
      </c>
    </row>
    <row r="17" spans="3:3" x14ac:dyDescent="0.25">
      <c r="C17">
        <v>7</v>
      </c>
    </row>
    <row r="18" spans="3:3" x14ac:dyDescent="0.25">
      <c r="C18">
        <v>7.5</v>
      </c>
    </row>
    <row r="19" spans="3:3" x14ac:dyDescent="0.25">
      <c r="C19">
        <v>8</v>
      </c>
    </row>
    <row r="20" spans="3:3" x14ac:dyDescent="0.25">
      <c r="C20">
        <v>8.5</v>
      </c>
    </row>
    <row r="21" spans="3:3" x14ac:dyDescent="0.25">
      <c r="C21">
        <v>9</v>
      </c>
    </row>
    <row r="22" spans="3:3" x14ac:dyDescent="0.25">
      <c r="C22">
        <v>9.5</v>
      </c>
    </row>
    <row r="23" spans="3:3" x14ac:dyDescent="0.25">
      <c r="C23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CWD Document" ma:contentTypeID="0x0101005368617265B2436F726549415061636B0050A2A8A65E043342BB621DCAB36186F9" ma:contentTypeVersion="82" ma:contentTypeDescription="Base Content Type for all Documents at CCWD" ma:contentTypeScope="" ma:versionID="9d6e72cd9ddb1ac1d53684ada5d02656">
  <xsd:schema xmlns:xsd="http://www.w3.org/2001/XMLSchema" xmlns:xs="http://www.w3.org/2001/XMLSchema" xmlns:p="http://schemas.microsoft.com/office/2006/metadata/properties" xmlns:ns2="6851a70e-d396-47d8-8af3-bfdcc60ca369" xmlns:ns3="b95bd6be-b8ce-44ec-ac06-118a146f8796" xmlns:ns4="http://schemas.microsoft.com/sharepoint/v4" targetNamespace="http://schemas.microsoft.com/office/2006/metadata/properties" ma:root="true" ma:fieldsID="456a51aaafb0fc6da501be4af1d95682" ns2:_="" ns3:_="" ns4:_="">
    <xsd:import namespace="6851a70e-d396-47d8-8af3-bfdcc60ca369"/>
    <xsd:import namespace="b95bd6be-b8ce-44ec-ac06-118a146f879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CWDSynopsis" minOccurs="0"/>
                <xsd:element ref="ns2:CCWDTrueDocumentDate" minOccurs="0"/>
                <xsd:element ref="ns3:Program" minOccurs="0"/>
                <xsd:element ref="ns2:S2PropertyBag" minOccurs="0"/>
                <xsd:element ref="ns2:c514d4ecae8b43aebc6a3cc79a10077d" minOccurs="0"/>
                <xsd:element ref="ns2:TaxCatchAllLabel" minOccurs="0"/>
                <xsd:element ref="ns2:j3a2d052eb7b4f7cad2f4a2ff4ae552f" minOccurs="0"/>
                <xsd:element ref="ns2:TaxCatchAll" minOccurs="0"/>
                <xsd:element ref="ns2:TaxKeywordTaxHTField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k22c4cae0b7a4f11858912ca64311bfa" minOccurs="0"/>
                <xsd:element ref="ns2:CCWDDocumentOwner" minOccurs="0"/>
                <xsd:element ref="ns4:IconOverlay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1a70e-d396-47d8-8af3-bfdcc60ca369" elementFormDefault="qualified">
    <xsd:import namespace="http://schemas.microsoft.com/office/2006/documentManagement/types"/>
    <xsd:import namespace="http://schemas.microsoft.com/office/infopath/2007/PartnerControls"/>
    <xsd:element name="CCWDSynopsis" ma:index="2" nillable="true" ma:displayName="Synopsis" ma:default="" ma:description="Enter a brief description of the document" ma:internalName="CCWDSynopsis" ma:readOnly="false">
      <xsd:simpleType>
        <xsd:restriction base="dms:Note">
          <xsd:maxLength value="255"/>
        </xsd:restriction>
      </xsd:simpleType>
    </xsd:element>
    <xsd:element name="CCWDTrueDocumentDate" ma:index="3" nillable="true" ma:displayName="True Document Date" ma:description="" ma:format="DateOnly" ma:internalName="CCWDTrueDocumentDate" ma:readOnly="false">
      <xsd:simpleType>
        <xsd:restriction base="dms:DateTime"/>
      </xsd:simpleType>
    </xsd:element>
    <xsd:element name="S2PropertyBag" ma:index="7" nillable="true" ma:displayName="Additional Metadata" ma:hidden="true" ma:internalName="S2PropertyBag" ma:readOnly="false">
      <xsd:simpleType>
        <xsd:restriction base="dms:Note"/>
      </xsd:simpleType>
    </xsd:element>
    <xsd:element name="c514d4ecae8b43aebc6a3cc79a10077d" ma:index="8" ma:taxonomy="true" ma:internalName="c514d4ecae8b43aebc6a3cc79a10077d" ma:taxonomyFieldName="CCWDDocumentType" ma:displayName="Document Type" ma:default="215;#Contract|168a9c5e-8be8-4067-8f71-223ff71afe46" ma:fieldId="{c514d4ec-ae8b-43ae-bc6a-3cc79a10077d}" ma:sspId="2c6c8654-0f63-462d-9af1-864bfdeb331e" ma:termSetId="ba0c64d8-be19-4598-a9fe-028a4a8be5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9" nillable="true" ma:displayName="Taxonomy Catch All Column1" ma:hidden="true" ma:list="{8ea1f161-3994-44b4-83ea-ce7748472316}" ma:internalName="TaxCatchAllLabel" ma:readOnly="false" ma:showField="CatchAllDataLabel" ma:web="6851a70e-d396-47d8-8af3-bfdcc60ca3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3a2d052eb7b4f7cad2f4a2ff4ae552f" ma:index="10" nillable="true" ma:taxonomy="true" ma:internalName="j3a2d052eb7b4f7cad2f4a2ff4ae552f" ma:taxonomyFieldName="CCWDBusinessUnit" ma:displayName="Business Unit" ma:readOnly="false" ma:default="" ma:fieldId="{33a2d052-eb7b-4f7c-ad2f-4a2ff4ae552f}" ma:sspId="2c6c8654-0f63-462d-9af1-864bfdeb331e" ma:termSetId="8b011eba-786a-4964-8b6d-e45248faf3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8ea1f161-3994-44b4-83ea-ce7748472316}" ma:internalName="TaxCatchAll" ma:readOnly="false" ma:showField="CatchAllData" ma:web="6851a70e-d396-47d8-8af3-bfdcc60ca3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Enterprise Keywords" ma:readOnly="false" ma:fieldId="{23f27201-bee3-471e-b2e7-b64fd8b7ca38}" ma:taxonomyMulti="true" ma:sspId="2c6c8654-0f63-462d-9af1-864bfdeb331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hidden="true" ma:internalName="SharedWithDetails" ma:readOnly="true">
      <xsd:simpleType>
        <xsd:restriction base="dms:Note"/>
      </xsd:simpleType>
    </xsd:element>
    <xsd:element name="k22c4cae0b7a4f11858912ca64311bfa" ma:index="31" ma:taxonomy="true" ma:internalName="k22c4cae0b7a4f11858912ca64311bfa0" ma:taxonomyFieldName="CCWDSubject" ma:displayName="Subject" ma:default="" ma:fieldId="{422c4cae-0b7a-4f11-8589-12ca64311bfa}" ma:sspId="2c6c8654-0f63-462d-9af1-864bfdeb331e" ma:termSetId="38ff997b-17f3-45ca-b6ac-ad5df4c4229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CWDDocumentOwner" ma:index="32" nillable="true" ma:displayName="Document Owner" ma:default="" ma:description="" ma:hidden="true" ma:list="UserInfo" ma:SharePointGroup="0" ma:internalName="CCWD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bd6be-b8ce-44ec-ac06-118a146f8796" elementFormDefault="qualified">
    <xsd:import namespace="http://schemas.microsoft.com/office/2006/documentManagement/types"/>
    <xsd:import namespace="http://schemas.microsoft.com/office/infopath/2007/PartnerControls"/>
    <xsd:element name="Program" ma:index="6" nillable="true" ma:displayName="Program" ma:hidden="true" ma:internalName="Program" ma:readOnly="false">
      <xsd:simpleType>
        <xsd:restriction base="dms:Text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hidden="true" ma:internalName="MediaServiceAutoTags" ma:readOnly="true">
      <xsd:simpleType>
        <xsd:restriction base="dms:Text"/>
      </xsd:simple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9" nillable="true" ma:displayName="Extracted Text" ma:hidden="true" ma:internalName="MediaServiceOCR" ma:readOnly="true">
      <xsd:simpleType>
        <xsd:restriction base="dms:Note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2c6c8654-0f63-462d-9af1-864bfdeb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514d4ecae8b43aebc6a3cc79a10077d xmlns="6851a70e-d396-47d8-8af3-bfdcc60ca3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0ec23a83-8598-4c36-af66-4c191fed1aea</TermId>
        </TermInfo>
      </Terms>
    </c514d4ecae8b43aebc6a3cc79a10077d>
    <TaxCatchAll xmlns="6851a70e-d396-47d8-8af3-bfdcc60ca369">
      <Value>127</Value>
      <Value>360</Value>
    </TaxCatchAll>
    <k22c4cae0b7a4f11858912ca64311bfa xmlns="6851a70e-d396-47d8-8af3-bfdcc60ca3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CII Survey</TermName>
          <TermId xmlns="http://schemas.microsoft.com/office/infopath/2007/PartnerControls">1487330b-68d9-4ebb-a6a1-2be7f4801ac9</TermId>
        </TermInfo>
      </Terms>
    </k22c4cae0b7a4f11858912ca64311bfa>
    <CCWDSynopsis xmlns="6851a70e-d396-47d8-8af3-bfdcc60ca369">Hotel-MF HET Toilet Retrofit Payback Calculator - </CCWDSynopsis>
    <S2PropertyBag xmlns="6851a70e-d396-47d8-8af3-bfdcc60ca369">[{"Show":true,"Id":1,"Name":"Grant Name","Value":""},{"Show":true,"Id":2,"Name":"Grant Qtr","Value":""},{"Show":true,"Id":3,"Name":"Customer Packet","Value":""},{"Show":true,"Id":4,"Name":"Additional Tag","Value":"Calculator"}]</S2PropertyBag>
    <CCWDTrueDocumentDate xmlns="6851a70e-d396-47d8-8af3-bfdcc60ca369">2019-01-01T08:00:00+00:00</CCWDTrueDocumentDate>
    <CCWDDocumentOwner xmlns="6851a70e-d396-47d8-8af3-bfdcc60ca369">
      <UserInfo>
        <DisplayName/>
        <AccountId xsi:nil="true"/>
        <AccountType/>
      </UserInfo>
    </CCWDDocumentOwner>
    <j3a2d052eb7b4f7cad2f4a2ff4ae552f xmlns="6851a70e-d396-47d8-8af3-bfdcc60ca369">
      <Terms xmlns="http://schemas.microsoft.com/office/infopath/2007/PartnerControls"/>
    </j3a2d052eb7b4f7cad2f4a2ff4ae552f>
    <Program xmlns="b95bd6be-b8ce-44ec-ac06-118a146f8796" xsi:nil="true"/>
    <TaxKeywordTaxHTField xmlns="6851a70e-d396-47d8-8af3-bfdcc60ca369">
      <Terms xmlns="http://schemas.microsoft.com/office/infopath/2007/PartnerControls"/>
    </TaxKeywordTaxHTField>
    <TaxCatchAllLabel xmlns="6851a70e-d396-47d8-8af3-bfdcc60ca369" xsi:nil="true"/>
    <IconOverlay xmlns="http://schemas.microsoft.com/sharepoint/v4" xsi:nil="true"/>
    <lcf76f155ced4ddcb4097134ff3c332f xmlns="b95bd6be-b8ce-44ec-ac06-118a146f87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2EF4CD-A245-4023-BE63-8F7FC89FE5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55E267-61F9-49CD-8305-D78C23394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51a70e-d396-47d8-8af3-bfdcc60ca369"/>
    <ds:schemaRef ds:uri="b95bd6be-b8ce-44ec-ac06-118a146f879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6F6B53-489E-408A-91BE-44B0AFDE99D2}">
  <ds:schemaRefs>
    <ds:schemaRef ds:uri="http://schemas.openxmlformats.org/package/2006/metadata/core-properties"/>
    <ds:schemaRef ds:uri="6851a70e-d396-47d8-8af3-bfdcc60ca369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sharepoint/v4"/>
    <ds:schemaRef ds:uri="b95bd6be-b8ce-44ec-ac06-118a146f879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HET Toilet Retrofit Payback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Hotel-MF HET Toilet Retrofit Payback Calculator</dc:title>
  <dc:subject/>
  <dc:creator>Cooper Reaves</dc:creator>
  <cp:keywords/>
  <dc:description/>
  <cp:lastModifiedBy>Cooper Reaves</cp:lastModifiedBy>
  <cp:revision/>
  <dcterms:created xsi:type="dcterms:W3CDTF">2015-12-24T18:04:57Z</dcterms:created>
  <dcterms:modified xsi:type="dcterms:W3CDTF">2026-05-20T18:28:49Z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0x0101005368617265B2436F726549415061636B0050A2A8A65E043342BB621DCAB36186F9</vt:lpwstr>
  </property>
  <property fmtid="{D5CDD505-2E9C-101B-9397-08002B2CF9AE}" pid="3" name="DocumentSetDescription">
    <vt:lpwstr/>
  </property>
  <property fmtid="{D5CDD505-2E9C-101B-9397-08002B2CF9AE}" pid="4" name="TaxKeyword">
    <vt:lpwstr/>
  </property>
  <property fmtid="{D5CDD505-2E9C-101B-9397-08002B2CF9AE}" pid="5" name="URL">
    <vt:lpwstr/>
  </property>
  <property fmtid="{D5CDD505-2E9C-101B-9397-08002B2CF9AE}" pid="6" name="CCWDDocumentType">
    <vt:lpwstr>127;#Other|0ec23a83-8598-4c36-af66-4c191fed1aea</vt:lpwstr>
  </property>
  <property fmtid="{D5CDD505-2E9C-101B-9397-08002B2CF9AE}" pid="7" name="CCWDSubject">
    <vt:lpwstr>360;#CII Survey|1487330b-68d9-4ebb-a6a1-2be7f4801ac9</vt:lpwstr>
  </property>
  <property fmtid="{D5CDD505-2E9C-101B-9397-08002B2CF9AE}" pid="8" name="CCWDBusinessUnit">
    <vt:lpwstr/>
  </property>
  <property fmtid="{D5CDD505-2E9C-101B-9397-08002B2CF9AE}" pid="9" name="CCWDProject">
    <vt:lpwstr/>
  </property>
  <property fmtid="{D5CDD505-2E9C-101B-9397-08002B2CF9AE}" pid="10" name="b655c7f1580b428b86274e93dbc9fdc0">
    <vt:lpwstr/>
  </property>
  <property fmtid="{D5CDD505-2E9C-101B-9397-08002B2CF9AE}" pid="11" name="MediaServiceImageTags">
    <vt:lpwstr/>
  </property>
  <property fmtid="{D5CDD505-2E9C-101B-9397-08002B2CF9AE}" pid="12" name="l7cf9224828e43cfaabaf7ea1e5a9ea4">
    <vt:lpwstr/>
  </property>
  <property fmtid="{D5CDD505-2E9C-101B-9397-08002B2CF9AE}" pid="13" name="CCWDAgency">
    <vt:lpwstr/>
  </property>
</Properties>
</file>